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daniq\Documents\03. SummerTrimester\01. Project in Maths Modelling\05. Poster\"/>
    </mc:Choice>
  </mc:AlternateContent>
  <xr:revisionPtr revIDLastSave="0" documentId="13_ncr:1_{A2A93AE4-F49F-453A-9005-C6684AC4A61B}" xr6:coauthVersionLast="47" xr6:coauthVersionMax="47" xr10:uidLastSave="{00000000-0000-0000-0000-000000000000}"/>
  <bookViews>
    <workbookView xWindow="-135" yWindow="-135" windowWidth="29070" windowHeight="15750" xr2:uid="{0035FACE-AD7D-4FC5-BCC3-0317A9D3CD70}"/>
  </bookViews>
  <sheets>
    <sheet name="Results" sheetId="1" r:id="rId1"/>
    <sheet name="test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4" i="1" l="1"/>
  <c r="E14" i="1" s="1"/>
  <c r="C3" i="1"/>
  <c r="G15" i="1"/>
  <c r="E15" i="1" s="1"/>
  <c r="G13" i="1"/>
  <c r="E13" i="1" s="1"/>
  <c r="G12" i="1"/>
  <c r="E12" i="1" s="1"/>
  <c r="G11" i="1"/>
  <c r="E11" i="1" s="1"/>
  <c r="G10" i="1"/>
  <c r="E10" i="1" s="1"/>
  <c r="G9" i="1"/>
  <c r="E9" i="1" s="1"/>
  <c r="G8" i="1"/>
  <c r="E8" i="1" s="1"/>
  <c r="G7" i="1"/>
  <c r="E7" i="1" s="1"/>
  <c r="G6" i="1"/>
  <c r="E6" i="1" s="1"/>
  <c r="K12" i="1"/>
  <c r="P12" i="1"/>
</calcChain>
</file>

<file path=xl/sharedStrings.xml><?xml version="1.0" encoding="utf-8"?>
<sst xmlns="http://schemas.openxmlformats.org/spreadsheetml/2006/main" count="58" uniqueCount="48">
  <si>
    <t>Lost Parts</t>
  </si>
  <si>
    <t>Torn</t>
  </si>
  <si>
    <t>Paint Scratches</t>
  </si>
  <si>
    <t>Broken Glass</t>
  </si>
  <si>
    <t>Punture</t>
  </si>
  <si>
    <t>Broken Lamp</t>
  </si>
  <si>
    <t>Minor Dent</t>
  </si>
  <si>
    <t>Medium Dent</t>
  </si>
  <si>
    <t>Severe Dent</t>
  </si>
  <si>
    <t>All</t>
  </si>
  <si>
    <t>Claim approved Authomatically</t>
  </si>
  <si>
    <t>Accurate &amp; authomatic opening reserve</t>
  </si>
  <si>
    <t>* mis_lost = lost parts (Miscellaneous Damage)</t>
  </si>
  <si>
    <t>* met_tear = torn (Metal damage tear)</t>
  </si>
  <si>
    <t>* met_scratch = paint scratches (Metal damage scratches)</t>
  </si>
  <si>
    <t>* glass_crack = broken glass (Glass damage crack)</t>
  </si>
  <si>
    <t>* mis_punct = puncture (Miscellaneous Damage)</t>
  </si>
  <si>
    <t>* mis_lamp = broken lamp (Miscellaneous Damage)</t>
  </si>
  <si>
    <t>* met_dent_minor = dented (Metal damage dent) - minor damage</t>
  </si>
  <si>
    <t>* met_dent_medium = dented (Metal damage dent) - medium damage</t>
  </si>
  <si>
    <t>* met_dent_severe = dented (Metal damage dent) - severe damage</t>
  </si>
  <si>
    <t>train</t>
  </si>
  <si>
    <t>val</t>
  </si>
  <si>
    <t>test</t>
  </si>
  <si>
    <t>Class Name</t>
  </si>
  <si>
    <t>Box Precision</t>
  </si>
  <si>
    <t>Box Recall</t>
  </si>
  <si>
    <t>Box F1 Score</t>
  </si>
  <si>
    <t>Box AP50</t>
  </si>
  <si>
    <t>Box AP50-95</t>
  </si>
  <si>
    <t>Segmentation Precision</t>
  </si>
  <si>
    <t>Segmentation Recall</t>
  </si>
  <si>
    <t>Segmentation F1 Score</t>
  </si>
  <si>
    <t>Segmentation AP50</t>
  </si>
  <si>
    <t>Segmentation AP50-95</t>
  </si>
  <si>
    <t>mis_lost</t>
  </si>
  <si>
    <t>met_tear</t>
  </si>
  <si>
    <t>met_scratch</t>
  </si>
  <si>
    <t>glass_crack</t>
  </si>
  <si>
    <t>mis_punct</t>
  </si>
  <si>
    <t>mis_lamp</t>
  </si>
  <si>
    <t>met_dent_minor</t>
  </si>
  <si>
    <t>met_dent_medium</t>
  </si>
  <si>
    <t>met_dent_severe</t>
  </si>
  <si>
    <t>all</t>
  </si>
  <si>
    <t>Final</t>
  </si>
  <si>
    <t>MAP YOLO</t>
  </si>
  <si>
    <t>Damage Type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</si>
</sst>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#,##0.000"/>
    <numFmt numFmtId="165" formatCode="0.0%"/>
    <numFmt numFmtId="166" formatCode="#,##0.0000"/>
  </numFmts>
  <fonts count="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FF0000"/>
      <name val="JetBrains Mono"/>
      <family val="3"/>
    </font>
    <font>
      <b/>
      <sz val="8"/>
      <color rgb="FF023047"/>
      <name val="Arial"/>
      <family val="2"/>
    </font>
    <font>
      <b/>
      <sz val="8"/>
      <color theme="0"/>
      <name val="Arial"/>
      <family val="2"/>
    </font>
    <font>
      <b/>
      <sz val="8"/>
      <color rgb="FFFFFFFF"/>
      <name val="Segoe UI"/>
      <family val="2"/>
    </font>
    <font>
      <sz val="8"/>
      <name val="Segoe UI"/>
      <family val="2"/>
    </font>
    <font>
      <i/>
      <sz val="11"/>
      <color theme="1"/>
      <name val="Aptos Narrow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62B6CB"/>
        <bgColor indexed="64"/>
      </patternFill>
    </fill>
    <fill>
      <patternFill patternType="solid">
        <fgColor rgb="FFFB8500"/>
        <bgColor indexed="64"/>
      </patternFill>
    </fill>
    <fill>
      <patternFill patternType="solid">
        <fgColor rgb="FF023047"/>
        <bgColor indexed="64"/>
      </patternFill>
    </fill>
    <fill>
      <patternFill patternType="solid">
        <fgColor rgb="FFFFB703"/>
        <bgColor indexed="64"/>
      </patternFill>
    </fill>
  </fills>
  <borders count="5">
    <border>
      <left/>
      <right/>
      <top/>
      <bottom/>
      <diagonal/>
    </border>
    <border>
      <left style="thin">
        <color rgb="FF057CB7"/>
      </left>
      <right style="thin">
        <color rgb="FF057CB7"/>
      </right>
      <top style="thin">
        <color rgb="FF057CB7"/>
      </top>
      <bottom style="thin">
        <color rgb="FF057CB7"/>
      </bottom>
      <diagonal/>
    </border>
    <border>
      <left style="thin">
        <color rgb="FF057CB7"/>
      </left>
      <right style="thin">
        <color theme="0"/>
      </right>
      <top style="thin">
        <color rgb="FF057CB7"/>
      </top>
      <bottom style="thin">
        <color rgb="FF057CB7"/>
      </bottom>
      <diagonal/>
    </border>
    <border>
      <left style="thin">
        <color theme="0"/>
      </left>
      <right style="thin">
        <color rgb="FF057CB7"/>
      </right>
      <top style="thin">
        <color rgb="FF057CB7"/>
      </top>
      <bottom style="thin">
        <color rgb="FF057CB7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9">
    <xf numFmtId="0" fontId="0" fillId="0" borderId="0" xfId="0"/>
    <xf numFmtId="4" fontId="0" fillId="0" borderId="0" xfId="0" applyNumberFormat="1"/>
    <xf numFmtId="164" fontId="0" fillId="0" borderId="0" xfId="0" applyNumberFormat="1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2" fillId="0" borderId="0" xfId="0" applyFont="1" applyAlignment="1">
      <alignment vertical="center"/>
    </xf>
    <xf numFmtId="3" fontId="0" fillId="0" borderId="0" xfId="0" applyNumberFormat="1"/>
    <xf numFmtId="166" fontId="0" fillId="0" borderId="0" xfId="0" applyNumberFormat="1"/>
    <xf numFmtId="0" fontId="3" fillId="0" borderId="1" xfId="0" applyFont="1" applyBorder="1" applyAlignment="1">
      <alignment horizontal="center" vertical="center"/>
    </xf>
    <xf numFmtId="165" fontId="3" fillId="0" borderId="1" xfId="1" applyNumberFormat="1" applyFont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5" fillId="2" borderId="0" xfId="0" applyFont="1" applyFill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166" fontId="5" fillId="2" borderId="0" xfId="0" applyNumberFormat="1" applyFont="1" applyFill="1" applyAlignment="1">
      <alignment horizontal="center" vertical="center" wrapText="1"/>
    </xf>
    <xf numFmtId="0" fontId="0" fillId="0" borderId="0" xfId="0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FB703"/>
      <color rgb="FF057CB7"/>
      <color rgb="FF023047"/>
      <color rgb="FFFB8500"/>
      <color rgb="FF62B6C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29</xdr:row>
      <xdr:rowOff>0</xdr:rowOff>
    </xdr:from>
    <xdr:to>
      <xdr:col>16</xdr:col>
      <xdr:colOff>172447</xdr:colOff>
      <xdr:row>58</xdr:row>
      <xdr:rowOff>115087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2938A5-5F71-DE98-5027-D1DB28D3D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30615" y="5524500"/>
          <a:ext cx="7478169" cy="5639587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29</xdr:row>
      <xdr:rowOff>0</xdr:rowOff>
    </xdr:from>
    <xdr:to>
      <xdr:col>29</xdr:col>
      <xdr:colOff>226283</xdr:colOff>
      <xdr:row>58</xdr:row>
      <xdr:rowOff>143666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A07328-F78B-3854-B9E3-A353C41C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83353" y="5524500"/>
          <a:ext cx="7487695" cy="5668166"/>
        </a:xfrm>
        <a:prstGeom prst="rect">
          <a:avLst/>
        </a:prstGeom>
      </xdr:spPr>
    </xdr:pic>
    <xdr:clientData/>
  </xdr:twoCellAnchor>
  <xdr:twoCellAnchor editAs="oneCell">
    <xdr:from>
      <xdr:col>17</xdr:col>
      <xdr:colOff>67235</xdr:colOff>
      <xdr:row>61</xdr:row>
      <xdr:rowOff>134471</xdr:rowOff>
    </xdr:from>
    <xdr:to>
      <xdr:col>29</xdr:col>
      <xdr:colOff>264939</xdr:colOff>
      <xdr:row>91</xdr:row>
      <xdr:rowOff>59058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550DDB-5CAD-E340-A57C-8DD2BE0DA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550588" y="11754971"/>
          <a:ext cx="7459116" cy="5639587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134470</xdr:colOff>
      <xdr:row>61</xdr:row>
      <xdr:rowOff>100853</xdr:rowOff>
    </xdr:from>
    <xdr:to>
      <xdr:col>16</xdr:col>
      <xdr:colOff>330236</xdr:colOff>
      <xdr:row>91</xdr:row>
      <xdr:rowOff>44493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E7E004-680C-E60F-604C-4B59997C91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99"/>
        <a:stretch/>
      </xdr:blipFill>
      <xdr:spPr>
        <a:xfrm>
          <a:off x="4751294" y="11721353"/>
          <a:ext cx="7465283" cy="565864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22411</xdr:colOff>
      <xdr:row>93</xdr:row>
      <xdr:rowOff>67235</xdr:rowOff>
    </xdr:from>
    <xdr:to>
      <xdr:col>16</xdr:col>
      <xdr:colOff>212010</xdr:colOff>
      <xdr:row>122</xdr:row>
      <xdr:rowOff>172796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B3B0A4E-5619-1447-1FEA-473C3F01D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39235" y="17783735"/>
          <a:ext cx="7459116" cy="5630061"/>
        </a:xfrm>
        <a:prstGeom prst="rect">
          <a:avLst/>
        </a:prstGeom>
      </xdr:spPr>
    </xdr:pic>
    <xdr:clientData/>
  </xdr:twoCellAnchor>
  <xdr:twoCellAnchor editAs="oneCell">
    <xdr:from>
      <xdr:col>17</xdr:col>
      <xdr:colOff>22412</xdr:colOff>
      <xdr:row>93</xdr:row>
      <xdr:rowOff>100854</xdr:rowOff>
    </xdr:from>
    <xdr:to>
      <xdr:col>29</xdr:col>
      <xdr:colOff>229642</xdr:colOff>
      <xdr:row>122</xdr:row>
      <xdr:rowOff>179742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43D6C91-7B39-365E-3B68-003300798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505765" y="17817354"/>
          <a:ext cx="7468642" cy="5611008"/>
        </a:xfrm>
        <a:prstGeom prst="rect">
          <a:avLst/>
        </a:prstGeom>
      </xdr:spPr>
    </xdr:pic>
    <xdr:clientData/>
  </xdr:twoCellAnchor>
  <xdr:twoCellAnchor editAs="oneCell">
    <xdr:from>
      <xdr:col>17</xdr:col>
      <xdr:colOff>56029</xdr:colOff>
      <xdr:row>125</xdr:row>
      <xdr:rowOff>0</xdr:rowOff>
    </xdr:from>
    <xdr:to>
      <xdr:col>29</xdr:col>
      <xdr:colOff>225154</xdr:colOff>
      <xdr:row>154</xdr:row>
      <xdr:rowOff>115087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53552F-5D83-2393-01E4-782BEC34A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9382" y="23812500"/>
          <a:ext cx="7430537" cy="563958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125</xdr:row>
      <xdr:rowOff>0</xdr:rowOff>
    </xdr:from>
    <xdr:to>
      <xdr:col>16</xdr:col>
      <xdr:colOff>161020</xdr:colOff>
      <xdr:row>154</xdr:row>
      <xdr:rowOff>86508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77B3532-F5C4-53E7-9845-49B5F1B15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16824" y="23812500"/>
          <a:ext cx="7430537" cy="5611008"/>
        </a:xfrm>
        <a:prstGeom prst="rect">
          <a:avLst/>
        </a:prstGeom>
      </xdr:spPr>
    </xdr:pic>
    <xdr:clientData/>
  </xdr:twoCellAnchor>
  <xdr:twoCellAnchor editAs="oneCell">
    <xdr:from>
      <xdr:col>4</xdr:col>
      <xdr:colOff>33619</xdr:colOff>
      <xdr:row>156</xdr:row>
      <xdr:rowOff>100853</xdr:rowOff>
    </xdr:from>
    <xdr:to>
      <xdr:col>16</xdr:col>
      <xdr:colOff>175586</xdr:colOff>
      <xdr:row>178</xdr:row>
      <xdr:rowOff>110964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DADF82B-0BA2-7017-CCE9-7DB974668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50443" y="29818853"/>
          <a:ext cx="7411484" cy="4201111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157</xdr:row>
      <xdr:rowOff>0</xdr:rowOff>
    </xdr:from>
    <xdr:to>
      <xdr:col>29</xdr:col>
      <xdr:colOff>178651</xdr:colOff>
      <xdr:row>179</xdr:row>
      <xdr:rowOff>29164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497D2B2-31AC-4DF9-2421-F11653F2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83353" y="29908500"/>
          <a:ext cx="7440063" cy="422016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181</xdr:row>
      <xdr:rowOff>0</xdr:rowOff>
    </xdr:from>
    <xdr:to>
      <xdr:col>29</xdr:col>
      <xdr:colOff>178651</xdr:colOff>
      <xdr:row>210</xdr:row>
      <xdr:rowOff>86508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E2055FB-54B0-5DB8-582F-3B1F47578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483353" y="34480500"/>
          <a:ext cx="7440063" cy="561100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181</xdr:row>
      <xdr:rowOff>0</xdr:rowOff>
    </xdr:from>
    <xdr:to>
      <xdr:col>16</xdr:col>
      <xdr:colOff>170546</xdr:colOff>
      <xdr:row>210</xdr:row>
      <xdr:rowOff>96034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B9D4FB6-B877-137C-1078-E5F48E8FA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16824" y="34480500"/>
          <a:ext cx="7440063" cy="5620534"/>
        </a:xfrm>
        <a:prstGeom prst="rect">
          <a:avLst/>
        </a:prstGeom>
      </xdr:spPr>
    </xdr:pic>
    <xdr:clientData/>
  </xdr:twoCellAnchor>
  <xdr:oneCellAnchor>
    <xdr:from>
      <xdr:col>4</xdr:col>
      <xdr:colOff>0</xdr:colOff>
      <xdr:row>243</xdr:row>
      <xdr:rowOff>44823</xdr:rowOff>
    </xdr:from>
    <xdr:ext cx="7440063" cy="5582429"/>
    <xdr:pic>
      <xdr:nvPicPr>
        <xdr:cNvPr id="17" name="Picture 16">
          <a:extLst>
            <a:ext uri="{FF2B5EF4-FFF2-40B4-BE49-F238E27FC236}">
              <a16:creationId xmlns:a16="http://schemas.microsoft.com/office/drawing/2014/main" id="{88128D8D-DD42-407A-A300-C8782FCF5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16824" y="40430823"/>
          <a:ext cx="7440063" cy="5582429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243</xdr:row>
      <xdr:rowOff>0</xdr:rowOff>
    </xdr:from>
    <xdr:ext cx="7449590" cy="5620534"/>
    <xdr:pic>
      <xdr:nvPicPr>
        <xdr:cNvPr id="18" name="Picture 17">
          <a:extLst>
            <a:ext uri="{FF2B5EF4-FFF2-40B4-BE49-F238E27FC236}">
              <a16:creationId xmlns:a16="http://schemas.microsoft.com/office/drawing/2014/main" id="{A1CA1096-8038-4D67-A30A-D54753975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483353" y="40386000"/>
          <a:ext cx="7449590" cy="5620534"/>
        </a:xfrm>
        <a:prstGeom prst="rect">
          <a:avLst/>
        </a:prstGeom>
      </xdr:spPr>
    </xdr:pic>
    <xdr:clientData/>
  </xdr:oneCellAnchor>
  <xdr:twoCellAnchor editAs="oneCell">
    <xdr:from>
      <xdr:col>17</xdr:col>
      <xdr:colOff>44824</xdr:colOff>
      <xdr:row>212</xdr:row>
      <xdr:rowOff>0</xdr:rowOff>
    </xdr:from>
    <xdr:to>
      <xdr:col>29</xdr:col>
      <xdr:colOff>252054</xdr:colOff>
      <xdr:row>241</xdr:row>
      <xdr:rowOff>76982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083172F-2E34-8F56-192A-B309AC126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528177" y="40386000"/>
          <a:ext cx="7468642" cy="560148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212</xdr:row>
      <xdr:rowOff>0</xdr:rowOff>
    </xdr:from>
    <xdr:to>
      <xdr:col>16</xdr:col>
      <xdr:colOff>170546</xdr:colOff>
      <xdr:row>241</xdr:row>
      <xdr:rowOff>105561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FB15D3-38AD-2C9A-FDC0-DD6978D4A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616824" y="40386000"/>
          <a:ext cx="7440063" cy="563006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274</xdr:row>
      <xdr:rowOff>0</xdr:rowOff>
    </xdr:from>
    <xdr:to>
      <xdr:col>16</xdr:col>
      <xdr:colOff>151494</xdr:colOff>
      <xdr:row>303</xdr:row>
      <xdr:rowOff>76982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737F123-0BF7-3C6F-5F00-E13AB4A52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16824" y="52197000"/>
          <a:ext cx="7421011" cy="560148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274</xdr:row>
      <xdr:rowOff>0</xdr:rowOff>
    </xdr:from>
    <xdr:to>
      <xdr:col>29</xdr:col>
      <xdr:colOff>178651</xdr:colOff>
      <xdr:row>303</xdr:row>
      <xdr:rowOff>76982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7A008D9-ABB0-8D57-6470-188776B63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483353" y="52197000"/>
          <a:ext cx="7440063" cy="5601482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</xdr:colOff>
      <xdr:row>1</xdr:row>
      <xdr:rowOff>0</xdr:rowOff>
    </xdr:from>
    <xdr:to>
      <xdr:col>30</xdr:col>
      <xdr:colOff>533969</xdr:colOff>
      <xdr:row>27</xdr:row>
      <xdr:rowOff>175687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AE3BAB9-D87C-E3E2-1D59-9E1BDA268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470380" y="182880"/>
          <a:ext cx="6576630" cy="4930567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39</xdr:col>
      <xdr:colOff>53767</xdr:colOff>
      <xdr:row>30</xdr:row>
      <xdr:rowOff>160493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AE6350-E606-97B8-5FDA-7EDBC6871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22640" y="182880"/>
          <a:ext cx="4930567" cy="546401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DFEDD-ADDD-4379-83CE-D2EB3B999505}">
  <dimension ref="B2:R274"/>
  <sheetViews>
    <sheetView showGridLines="0" tabSelected="1" topLeftCell="A190" zoomScale="70" zoomScaleNormal="70" workbookViewId="0">
      <selection activeCell="B5" sqref="B5"/>
    </sheetView>
  </sheetViews>
  <sheetFormatPr defaultRowHeight="15" x14ac:dyDescent="0.25"/>
  <cols>
    <col min="4" max="4" width="14.42578125" customWidth="1"/>
    <col min="5" max="5" width="9" customWidth="1"/>
  </cols>
  <sheetData>
    <row r="2" spans="2:18" x14ac:dyDescent="0.25">
      <c r="B2" s="3"/>
      <c r="C2" s="8">
        <v>9299</v>
      </c>
    </row>
    <row r="3" spans="2:18" x14ac:dyDescent="0.25">
      <c r="B3" s="4"/>
      <c r="C3">
        <f>C2*2</f>
        <v>18598</v>
      </c>
      <c r="G3">
        <v>6</v>
      </c>
    </row>
    <row r="4" spans="2:18" x14ac:dyDescent="0.25">
      <c r="B4" s="5"/>
    </row>
    <row r="5" spans="2:18" x14ac:dyDescent="0.25">
      <c r="B5" s="6"/>
      <c r="D5" s="12" t="s">
        <v>47</v>
      </c>
      <c r="E5" s="13" t="s">
        <v>46</v>
      </c>
    </row>
    <row r="6" spans="2:18" x14ac:dyDescent="0.25">
      <c r="D6" s="10" t="s">
        <v>9</v>
      </c>
      <c r="E6" s="11">
        <f>G6</f>
        <v>0.40379999999999999</v>
      </c>
      <c r="G6">
        <f>VLOOKUP(D6,test!$B$4:$N$13,test!$N$2,FALSE)</f>
        <v>0.40379999999999999</v>
      </c>
      <c r="J6" t="s">
        <v>10</v>
      </c>
    </row>
    <row r="7" spans="2:18" x14ac:dyDescent="0.25">
      <c r="D7" s="10" t="s">
        <v>0</v>
      </c>
      <c r="E7" s="11">
        <f t="shared" ref="E7:E15" si="0">G7</f>
        <v>0.66739999999999999</v>
      </c>
      <c r="G7">
        <f>VLOOKUP(D7,test!$B$4:$N$13,test!$N$2,FALSE)</f>
        <v>0.66739999999999999</v>
      </c>
      <c r="J7" t="s">
        <v>11</v>
      </c>
    </row>
    <row r="8" spans="2:18" x14ac:dyDescent="0.25">
      <c r="D8" s="10" t="s">
        <v>1</v>
      </c>
      <c r="E8" s="11">
        <f t="shared" si="0"/>
        <v>0.31109999999999999</v>
      </c>
      <c r="G8">
        <f>VLOOKUP(D8,test!$B$4:$N$13,test!$N$2,FALSE)</f>
        <v>0.31109999999999999</v>
      </c>
    </row>
    <row r="9" spans="2:18" x14ac:dyDescent="0.25">
      <c r="D9" s="10" t="s">
        <v>2</v>
      </c>
      <c r="E9" s="11">
        <f t="shared" si="0"/>
        <v>0.26419999999999999</v>
      </c>
      <c r="G9">
        <f>VLOOKUP(D9,test!$B$4:$N$13,test!$N$2,FALSE)</f>
        <v>0.26419999999999999</v>
      </c>
      <c r="O9" t="s">
        <v>21</v>
      </c>
      <c r="P9" s="8">
        <v>9299</v>
      </c>
      <c r="Q9" s="8"/>
      <c r="R9" s="8"/>
    </row>
    <row r="10" spans="2:18" x14ac:dyDescent="0.25">
      <c r="D10" s="10" t="s">
        <v>3</v>
      </c>
      <c r="E10" s="11">
        <f t="shared" si="0"/>
        <v>0.77869999999999995</v>
      </c>
      <c r="G10">
        <f>VLOOKUP(D10,test!$B$4:$N$13,test!$N$2,FALSE)</f>
        <v>0.77869999999999995</v>
      </c>
      <c r="O10" t="s">
        <v>22</v>
      </c>
      <c r="P10" s="8">
        <v>2324</v>
      </c>
      <c r="Q10" s="8"/>
    </row>
    <row r="11" spans="2:18" x14ac:dyDescent="0.25">
      <c r="D11" s="10" t="s">
        <v>4</v>
      </c>
      <c r="E11" s="11">
        <f t="shared" si="0"/>
        <v>0.49980000000000002</v>
      </c>
      <c r="G11">
        <f>VLOOKUP(D11,test!$B$4:$N$13,test!$N$2,FALSE)</f>
        <v>0.49980000000000002</v>
      </c>
      <c r="K11">
        <v>810000</v>
      </c>
      <c r="O11" t="s">
        <v>23</v>
      </c>
      <c r="P11" s="8">
        <v>2325</v>
      </c>
      <c r="Q11" s="8"/>
    </row>
    <row r="12" spans="2:18" x14ac:dyDescent="0.25">
      <c r="D12" s="10" t="s">
        <v>5</v>
      </c>
      <c r="E12" s="11">
        <f t="shared" si="0"/>
        <v>0.51259999999999994</v>
      </c>
      <c r="G12">
        <f>VLOOKUP(D12,test!$B$4:$N$13,test!$N$2,FALSE)</f>
        <v>0.51259999999999994</v>
      </c>
      <c r="K12">
        <f>K11/9</f>
        <v>90000</v>
      </c>
      <c r="P12" s="8">
        <f>SUM(P9:P11)</f>
        <v>13948</v>
      </c>
    </row>
    <row r="13" spans="2:18" x14ac:dyDescent="0.25">
      <c r="D13" s="10" t="s">
        <v>6</v>
      </c>
      <c r="E13" s="11">
        <f t="shared" si="0"/>
        <v>0.13869999999999999</v>
      </c>
      <c r="G13">
        <f>VLOOKUP(D13,test!$B$4:$N$13,test!$N$2,FALSE)</f>
        <v>0.13869999999999999</v>
      </c>
    </row>
    <row r="14" spans="2:18" x14ac:dyDescent="0.25">
      <c r="D14" s="10" t="s">
        <v>7</v>
      </c>
      <c r="E14" s="11">
        <f t="shared" si="0"/>
        <v>0.16039999999999999</v>
      </c>
      <c r="G14">
        <f>VLOOKUP(D14,test!$B$4:$N$13,test!$N$2,FALSE)</f>
        <v>0.16039999999999999</v>
      </c>
    </row>
    <row r="15" spans="2:18" x14ac:dyDescent="0.25">
      <c r="D15" s="10" t="s">
        <v>8</v>
      </c>
      <c r="E15" s="11">
        <f t="shared" si="0"/>
        <v>0.30149999999999999</v>
      </c>
      <c r="G15">
        <f>VLOOKUP(D15,test!$B$4:$N$13,test!$N$2,FALSE)</f>
        <v>0.30149999999999999</v>
      </c>
    </row>
    <row r="20" spans="4:5" x14ac:dyDescent="0.25">
      <c r="D20" s="9">
        <v>1E-4</v>
      </c>
    </row>
    <row r="21" spans="4:5" x14ac:dyDescent="0.25">
      <c r="D21" s="2">
        <v>1E-3</v>
      </c>
    </row>
    <row r="22" spans="4:5" x14ac:dyDescent="0.25">
      <c r="D22" s="1">
        <v>0.01</v>
      </c>
    </row>
    <row r="29" spans="4:5" x14ac:dyDescent="0.25">
      <c r="E29" s="7" t="s">
        <v>14</v>
      </c>
    </row>
    <row r="61" spans="5:5" x14ac:dyDescent="0.25">
      <c r="E61" s="7" t="s">
        <v>12</v>
      </c>
    </row>
    <row r="93" spans="5:5" x14ac:dyDescent="0.25">
      <c r="E93" s="7" t="s">
        <v>13</v>
      </c>
    </row>
    <row r="124" spans="5:5" x14ac:dyDescent="0.25">
      <c r="E124" s="7" t="s">
        <v>15</v>
      </c>
    </row>
    <row r="156" spans="5:5" x14ac:dyDescent="0.25">
      <c r="E156" s="7" t="s">
        <v>16</v>
      </c>
    </row>
    <row r="181" spans="5:5" x14ac:dyDescent="0.25">
      <c r="E181" s="7" t="s">
        <v>17</v>
      </c>
    </row>
    <row r="212" spans="5:5" x14ac:dyDescent="0.25">
      <c r="E212" s="7" t="s">
        <v>18</v>
      </c>
    </row>
    <row r="243" spans="5:5" x14ac:dyDescent="0.25">
      <c r="E243" s="7" t="s">
        <v>19</v>
      </c>
    </row>
    <row r="274" spans="5:5" x14ac:dyDescent="0.25">
      <c r="E274" s="7" t="s">
        <v>20</v>
      </c>
    </row>
  </sheetData>
  <conditionalFormatting sqref="E6:E15">
    <cfRule type="colorScale" priority="1">
      <colorScale>
        <cfvo type="min"/>
        <cfvo type="max"/>
        <color rgb="FFFCFCFF"/>
        <color rgb="FFFFB703"/>
      </colorScale>
    </cfRule>
  </conditionalFormatting>
  <conditionalFormatting sqref="B3:D4 B5:C5">
    <cfRule type="colorScale" priority="5">
      <colorScale>
        <cfvo type="min"/>
        <cfvo type="max"/>
        <color rgb="FF63BE7B"/>
        <color rgb="FFFCFCFF"/>
      </colorScale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2DB848-5E97-4117-8562-00FDE351450C}">
  <dimension ref="A2:O28"/>
  <sheetViews>
    <sheetView zoomScale="130" zoomScaleNormal="130" workbookViewId="0">
      <selection activeCell="B31" sqref="B31"/>
    </sheetView>
  </sheetViews>
  <sheetFormatPr defaultRowHeight="15" x14ac:dyDescent="0.25"/>
  <cols>
    <col min="2" max="2" width="12.7109375" customWidth="1"/>
    <col min="3" max="3" width="19.28515625" customWidth="1"/>
    <col min="15" max="15" width="11.7109375" bestFit="1" customWidth="1"/>
  </cols>
  <sheetData>
    <row r="2" spans="1:15" x14ac:dyDescent="0.25">
      <c r="B2" s="16">
        <v>1</v>
      </c>
      <c r="C2" s="16">
        <v>2</v>
      </c>
      <c r="D2" s="16">
        <v>3</v>
      </c>
      <c r="E2" s="16">
        <v>4</v>
      </c>
      <c r="F2" s="16">
        <v>5</v>
      </c>
      <c r="G2" s="16">
        <v>6</v>
      </c>
      <c r="H2" s="16">
        <v>7</v>
      </c>
      <c r="I2" s="16">
        <v>8</v>
      </c>
      <c r="J2" s="16">
        <v>9</v>
      </c>
      <c r="K2" s="16">
        <v>10</v>
      </c>
      <c r="L2" s="16">
        <v>11</v>
      </c>
      <c r="M2" s="16">
        <v>12</v>
      </c>
      <c r="N2" s="16">
        <v>13</v>
      </c>
    </row>
    <row r="3" spans="1:15" ht="32.25" thickBot="1" x14ac:dyDescent="0.3">
      <c r="C3" s="14" t="s">
        <v>24</v>
      </c>
      <c r="D3" s="14" t="s">
        <v>25</v>
      </c>
      <c r="E3" s="14" t="s">
        <v>26</v>
      </c>
      <c r="F3" s="14" t="s">
        <v>27</v>
      </c>
      <c r="G3" s="14" t="s">
        <v>28</v>
      </c>
      <c r="H3" s="14" t="s">
        <v>29</v>
      </c>
      <c r="I3" s="14" t="s">
        <v>30</v>
      </c>
      <c r="J3" s="14" t="s">
        <v>31</v>
      </c>
      <c r="K3" s="14" t="s">
        <v>32</v>
      </c>
      <c r="L3" s="14" t="s">
        <v>33</v>
      </c>
      <c r="M3" s="14" t="s">
        <v>34</v>
      </c>
      <c r="N3" s="17" t="s">
        <v>45</v>
      </c>
    </row>
    <row r="4" spans="1:15" ht="15.75" thickBot="1" x14ac:dyDescent="0.3">
      <c r="B4" s="10" t="s">
        <v>0</v>
      </c>
      <c r="C4" s="15" t="s">
        <v>35</v>
      </c>
      <c r="D4" s="15">
        <v>0.75019999999999998</v>
      </c>
      <c r="E4" s="15">
        <v>0.64849999999999997</v>
      </c>
      <c r="F4" s="15">
        <v>0.69569999999999999</v>
      </c>
      <c r="G4" s="15">
        <v>0.68269999999999997</v>
      </c>
      <c r="H4" s="15">
        <v>0.5383</v>
      </c>
      <c r="I4" s="15">
        <v>0.76170000000000004</v>
      </c>
      <c r="J4" s="15">
        <v>0.65680000000000005</v>
      </c>
      <c r="K4" s="15">
        <v>0.70540000000000003</v>
      </c>
      <c r="L4" s="15">
        <v>0.68840000000000001</v>
      </c>
      <c r="M4" s="15">
        <v>0.47889999999999999</v>
      </c>
      <c r="N4" s="9">
        <v>0.66739999999999999</v>
      </c>
    </row>
    <row r="5" spans="1:15" ht="15.75" thickBot="1" x14ac:dyDescent="0.3">
      <c r="B5" s="10" t="s">
        <v>1</v>
      </c>
      <c r="C5" s="15" t="s">
        <v>36</v>
      </c>
      <c r="D5" s="15">
        <v>0.50890000000000002</v>
      </c>
      <c r="E5" s="15">
        <v>0.35680000000000001</v>
      </c>
      <c r="F5" s="15">
        <v>0.41949999999999998</v>
      </c>
      <c r="G5" s="15">
        <v>0.34539999999999998</v>
      </c>
      <c r="H5" s="15">
        <v>0.2195</v>
      </c>
      <c r="I5" s="15">
        <v>0.49880000000000002</v>
      </c>
      <c r="J5" s="15">
        <v>0.3488</v>
      </c>
      <c r="K5" s="15">
        <v>0.41049999999999998</v>
      </c>
      <c r="L5" s="15">
        <v>0.3286</v>
      </c>
      <c r="M5" s="15">
        <v>0.1535</v>
      </c>
      <c r="N5" s="9">
        <v>0.31109999999999999</v>
      </c>
    </row>
    <row r="6" spans="1:15" ht="15.75" thickBot="1" x14ac:dyDescent="0.3">
      <c r="B6" s="10" t="s">
        <v>2</v>
      </c>
      <c r="C6" s="15" t="s">
        <v>37</v>
      </c>
      <c r="D6" s="15">
        <v>0.4793</v>
      </c>
      <c r="E6" s="15">
        <v>0.35389999999999999</v>
      </c>
      <c r="F6" s="15">
        <v>0.40720000000000001</v>
      </c>
      <c r="G6" s="15">
        <v>0.32429999999999998</v>
      </c>
      <c r="H6" s="15">
        <v>0.18440000000000001</v>
      </c>
      <c r="I6" s="15">
        <v>0.44450000000000001</v>
      </c>
      <c r="J6" s="15">
        <v>0.32750000000000001</v>
      </c>
      <c r="K6" s="15">
        <v>0.37719999999999998</v>
      </c>
      <c r="L6" s="15">
        <v>0.28170000000000001</v>
      </c>
      <c r="M6" s="15">
        <v>0.1065</v>
      </c>
      <c r="N6" s="9">
        <v>0.26419999999999999</v>
      </c>
    </row>
    <row r="7" spans="1:15" ht="15.75" thickBot="1" x14ac:dyDescent="0.3">
      <c r="B7" s="10" t="s">
        <v>3</v>
      </c>
      <c r="C7" s="15" t="s">
        <v>38</v>
      </c>
      <c r="D7" s="15">
        <v>0.85550000000000004</v>
      </c>
      <c r="E7" s="15">
        <v>0.78369999999999995</v>
      </c>
      <c r="F7" s="15">
        <v>0.81799999999999995</v>
      </c>
      <c r="G7" s="15">
        <v>0.83689999999999998</v>
      </c>
      <c r="H7" s="15">
        <v>0.65</v>
      </c>
      <c r="I7" s="15">
        <v>0.83689999999999998</v>
      </c>
      <c r="J7" s="15">
        <v>0.76629999999999998</v>
      </c>
      <c r="K7" s="15">
        <v>0.8</v>
      </c>
      <c r="L7" s="15">
        <v>0.80420000000000003</v>
      </c>
      <c r="M7" s="15">
        <v>0.54930000000000001</v>
      </c>
      <c r="N7" s="9">
        <v>0.77869999999999995</v>
      </c>
    </row>
    <row r="8" spans="1:15" ht="15.75" thickBot="1" x14ac:dyDescent="0.3">
      <c r="B8" s="10" t="s">
        <v>4</v>
      </c>
      <c r="C8" s="15" t="s">
        <v>39</v>
      </c>
      <c r="D8" s="15">
        <v>0.63560000000000005</v>
      </c>
      <c r="E8" s="15">
        <v>0.52769999999999995</v>
      </c>
      <c r="F8" s="15">
        <v>0.57669999999999999</v>
      </c>
      <c r="G8" s="15">
        <v>0.53459999999999996</v>
      </c>
      <c r="H8" s="15">
        <v>0.3236</v>
      </c>
      <c r="I8" s="15">
        <v>0.63649999999999995</v>
      </c>
      <c r="J8" s="15">
        <v>0.52739999999999998</v>
      </c>
      <c r="K8" s="15">
        <v>0.57679999999999998</v>
      </c>
      <c r="L8" s="15">
        <v>0.52249999999999996</v>
      </c>
      <c r="M8" s="15">
        <v>0.2954</v>
      </c>
      <c r="N8" s="9">
        <v>0.49980000000000002</v>
      </c>
    </row>
    <row r="9" spans="1:15" ht="15.75" thickBot="1" x14ac:dyDescent="0.3">
      <c r="B9" s="10" t="s">
        <v>5</v>
      </c>
      <c r="C9" s="15" t="s">
        <v>40</v>
      </c>
      <c r="D9" s="15">
        <v>0.76200000000000001</v>
      </c>
      <c r="E9" s="15">
        <v>0.57930000000000004</v>
      </c>
      <c r="F9" s="15">
        <v>0.65820000000000001</v>
      </c>
      <c r="G9" s="15">
        <v>0.62809999999999999</v>
      </c>
      <c r="H9" s="15">
        <v>0.38869999999999999</v>
      </c>
      <c r="I9" s="15">
        <v>0.70140000000000002</v>
      </c>
      <c r="J9" s="15">
        <v>0.53300000000000003</v>
      </c>
      <c r="K9" s="15">
        <v>0.60570000000000002</v>
      </c>
      <c r="L9" s="15">
        <v>0.53820000000000001</v>
      </c>
      <c r="M9" s="15">
        <v>0.28160000000000002</v>
      </c>
      <c r="N9" s="9">
        <v>0.51259999999999994</v>
      </c>
    </row>
    <row r="10" spans="1:15" ht="15.75" thickBot="1" x14ac:dyDescent="0.3">
      <c r="B10" s="10" t="s">
        <v>6</v>
      </c>
      <c r="C10" s="15" t="s">
        <v>41</v>
      </c>
      <c r="D10" s="15">
        <v>0.41760000000000003</v>
      </c>
      <c r="E10" s="15">
        <v>0.18579999999999999</v>
      </c>
      <c r="F10" s="15">
        <v>0.2571</v>
      </c>
      <c r="G10" s="15">
        <v>0.1447</v>
      </c>
      <c r="H10" s="15">
        <v>5.4699999999999999E-2</v>
      </c>
      <c r="I10" s="15">
        <v>0.4279</v>
      </c>
      <c r="J10" s="15">
        <v>0.18970000000000001</v>
      </c>
      <c r="K10" s="15">
        <v>0.26290000000000002</v>
      </c>
      <c r="L10" s="15">
        <v>0.1492</v>
      </c>
      <c r="M10" s="15">
        <v>4.4499999999999998E-2</v>
      </c>
      <c r="N10" s="9">
        <v>0.13869999999999999</v>
      </c>
    </row>
    <row r="11" spans="1:15" ht="15.75" thickBot="1" x14ac:dyDescent="0.3">
      <c r="B11" s="10" t="s">
        <v>7</v>
      </c>
      <c r="C11" s="15" t="s">
        <v>42</v>
      </c>
      <c r="D11" s="15">
        <v>0.35870000000000002</v>
      </c>
      <c r="E11" s="15">
        <v>0.19589999999999999</v>
      </c>
      <c r="F11" s="15">
        <v>0.25340000000000001</v>
      </c>
      <c r="G11" s="15">
        <v>0.17380000000000001</v>
      </c>
      <c r="H11" s="15">
        <v>8.9300000000000004E-2</v>
      </c>
      <c r="I11" s="15">
        <v>0.36559999999999998</v>
      </c>
      <c r="J11" s="15">
        <v>0.1988</v>
      </c>
      <c r="K11" s="15">
        <v>0.2576</v>
      </c>
      <c r="L11" s="15">
        <v>0.16889999999999999</v>
      </c>
      <c r="M11" s="15">
        <v>8.3699999999999997E-2</v>
      </c>
      <c r="N11" s="9">
        <v>0.16039999999999999</v>
      </c>
    </row>
    <row r="12" spans="1:15" ht="15.75" thickBot="1" x14ac:dyDescent="0.3">
      <c r="B12" s="10" t="s">
        <v>8</v>
      </c>
      <c r="C12" s="15" t="s">
        <v>43</v>
      </c>
      <c r="D12" s="15">
        <v>0.50270000000000004</v>
      </c>
      <c r="E12" s="15">
        <v>0.3453</v>
      </c>
      <c r="F12" s="15">
        <v>0.40939999999999999</v>
      </c>
      <c r="G12" s="15">
        <v>0.34399999999999997</v>
      </c>
      <c r="H12" s="15">
        <v>0.16520000000000001</v>
      </c>
      <c r="I12" s="15">
        <v>0.50749999999999995</v>
      </c>
      <c r="J12" s="15">
        <v>0.34810000000000002</v>
      </c>
      <c r="K12" s="15">
        <v>0.41289999999999999</v>
      </c>
      <c r="L12" s="15">
        <v>0.31859999999999999</v>
      </c>
      <c r="M12" s="15">
        <v>0.1474</v>
      </c>
      <c r="N12" s="9">
        <v>0.30149999999999999</v>
      </c>
    </row>
    <row r="13" spans="1:15" ht="15.75" thickBot="1" x14ac:dyDescent="0.3">
      <c r="B13" s="10" t="s">
        <v>9</v>
      </c>
      <c r="C13" s="15" t="s">
        <v>44</v>
      </c>
      <c r="D13" s="15">
        <v>0.58560000000000001</v>
      </c>
      <c r="E13" s="15">
        <v>0.44190000000000002</v>
      </c>
      <c r="F13" s="15">
        <v>0.50370000000000004</v>
      </c>
      <c r="G13" s="15">
        <v>0.4461</v>
      </c>
      <c r="H13" s="15">
        <v>0.29039999999999999</v>
      </c>
      <c r="I13" s="15">
        <v>0.57569999999999999</v>
      </c>
      <c r="J13" s="15">
        <v>0.43290000000000001</v>
      </c>
      <c r="K13" s="15">
        <v>0.49419999999999997</v>
      </c>
      <c r="L13" s="15">
        <v>0.42230000000000001</v>
      </c>
      <c r="M13" s="15">
        <v>0.2379</v>
      </c>
      <c r="N13" s="9">
        <v>0.40379999999999999</v>
      </c>
    </row>
    <row r="15" spans="1:15" x14ac:dyDescent="0.25">
      <c r="B15" s="18"/>
      <c r="C15" s="18"/>
      <c r="D15" s="18"/>
      <c r="E15" s="18"/>
      <c r="F15" s="18"/>
      <c r="G15" s="18"/>
      <c r="H15" s="18"/>
      <c r="I15" s="18"/>
      <c r="J15" s="18"/>
      <c r="K15" s="18"/>
      <c r="L15" s="18"/>
      <c r="M15" s="18"/>
      <c r="N15" s="18"/>
      <c r="O15" s="18"/>
    </row>
    <row r="16" spans="1:15" x14ac:dyDescent="0.25">
      <c r="A16" s="18"/>
      <c r="B16" s="18"/>
      <c r="C16" s="18"/>
      <c r="D16" s="18"/>
      <c r="E16" s="18"/>
      <c r="F16" s="18"/>
      <c r="G16" s="18"/>
      <c r="H16" s="18"/>
      <c r="I16" s="18"/>
      <c r="J16" s="18"/>
      <c r="K16" s="18"/>
      <c r="L16" s="18"/>
      <c r="M16" s="18"/>
      <c r="N16" s="18"/>
      <c r="O16" s="18"/>
    </row>
    <row r="17" spans="1:15" x14ac:dyDescent="0.25">
      <c r="A17" s="18"/>
      <c r="B17" s="18"/>
      <c r="C17" s="18"/>
      <c r="D17" s="18"/>
      <c r="E17" s="18"/>
      <c r="F17" s="18"/>
      <c r="G17" s="18"/>
      <c r="H17" s="18"/>
      <c r="I17" s="18"/>
      <c r="J17" s="18"/>
      <c r="K17" s="18"/>
      <c r="L17" s="18"/>
      <c r="M17" s="18"/>
      <c r="N17" s="18"/>
      <c r="O17" s="18"/>
    </row>
    <row r="18" spans="1:15" x14ac:dyDescent="0.25">
      <c r="A18" s="18"/>
      <c r="B18" s="18"/>
      <c r="C18" s="18"/>
      <c r="D18" s="18"/>
      <c r="E18" s="18"/>
      <c r="F18" s="18"/>
      <c r="G18" s="18"/>
      <c r="H18" s="18"/>
      <c r="I18" s="18"/>
      <c r="J18" s="18"/>
      <c r="K18" s="18"/>
      <c r="L18" s="18"/>
      <c r="M18" s="18"/>
      <c r="N18" s="18"/>
      <c r="O18" s="18"/>
    </row>
    <row r="19" spans="1:15" x14ac:dyDescent="0.25">
      <c r="A19" s="18"/>
      <c r="B19" s="18"/>
      <c r="C19" s="18"/>
      <c r="D19" s="18"/>
      <c r="E19" s="18"/>
      <c r="F19" s="18"/>
      <c r="G19" s="18"/>
      <c r="H19" s="18"/>
      <c r="I19" s="18"/>
      <c r="J19" s="18"/>
      <c r="K19" s="18"/>
      <c r="L19" s="18"/>
      <c r="M19" s="18"/>
      <c r="N19" s="18"/>
      <c r="O19" s="18"/>
    </row>
    <row r="20" spans="1:15" x14ac:dyDescent="0.25">
      <c r="A20" s="18"/>
      <c r="B20" s="18"/>
      <c r="C20" s="18"/>
      <c r="D20" s="18"/>
      <c r="E20" s="18"/>
      <c r="F20" s="18"/>
      <c r="G20" s="18"/>
      <c r="H20" s="18"/>
      <c r="I20" s="18"/>
      <c r="J20" s="18"/>
      <c r="K20" s="18"/>
      <c r="L20" s="18"/>
      <c r="M20" s="18"/>
      <c r="N20" s="18"/>
      <c r="O20" s="18"/>
    </row>
    <row r="21" spans="1:15" x14ac:dyDescent="0.25">
      <c r="A21" s="18"/>
      <c r="B21" s="18"/>
      <c r="C21" s="18"/>
      <c r="D21" s="18"/>
      <c r="E21" s="18"/>
      <c r="F21" s="18"/>
      <c r="G21" s="18"/>
      <c r="H21" s="18"/>
      <c r="I21" s="18"/>
      <c r="J21" s="18"/>
      <c r="K21" s="18"/>
      <c r="L21" s="18"/>
      <c r="M21" s="18"/>
      <c r="N21" s="18"/>
      <c r="O21" s="18"/>
    </row>
    <row r="22" spans="1:15" x14ac:dyDescent="0.25">
      <c r="A22" s="18"/>
      <c r="B22" s="18"/>
      <c r="C22" s="18"/>
      <c r="D22" s="18"/>
      <c r="E22" s="18"/>
      <c r="F22" s="18"/>
      <c r="G22" s="18"/>
      <c r="H22" s="18"/>
      <c r="I22" s="18"/>
      <c r="J22" s="18"/>
      <c r="K22" s="18"/>
      <c r="L22" s="18"/>
      <c r="M22" s="18"/>
      <c r="N22" s="18"/>
      <c r="O22" s="18"/>
    </row>
    <row r="23" spans="1:15" x14ac:dyDescent="0.25">
      <c r="A23" s="18"/>
      <c r="B23" s="18"/>
      <c r="C23" s="18"/>
      <c r="D23" s="18"/>
      <c r="E23" s="18"/>
      <c r="F23" s="18"/>
      <c r="G23" s="18"/>
      <c r="H23" s="18"/>
      <c r="I23" s="18"/>
      <c r="J23" s="18"/>
      <c r="K23" s="18"/>
      <c r="L23" s="18"/>
      <c r="M23" s="18"/>
      <c r="N23" s="18"/>
      <c r="O23" s="18"/>
    </row>
    <row r="24" spans="1:15" x14ac:dyDescent="0.25">
      <c r="A24" s="18"/>
      <c r="B24" s="18"/>
      <c r="C24" s="18"/>
      <c r="D24" s="18"/>
      <c r="E24" s="18"/>
      <c r="F24" s="18"/>
      <c r="G24" s="18"/>
      <c r="H24" s="18"/>
      <c r="I24" s="18"/>
      <c r="J24" s="18"/>
      <c r="K24" s="18"/>
      <c r="L24" s="18"/>
      <c r="M24" s="18"/>
      <c r="N24" s="18"/>
      <c r="O24" s="18"/>
    </row>
    <row r="25" spans="1:15" x14ac:dyDescent="0.25">
      <c r="A25" s="18"/>
      <c r="B25" s="18"/>
      <c r="C25" s="18"/>
      <c r="D25" s="18"/>
      <c r="E25" s="18"/>
      <c r="F25" s="18"/>
      <c r="G25" s="18"/>
      <c r="H25" s="18"/>
      <c r="I25" s="18"/>
      <c r="J25" s="18"/>
      <c r="K25" s="18"/>
      <c r="L25" s="18"/>
      <c r="M25" s="18"/>
      <c r="N25" s="18"/>
      <c r="O25" s="18"/>
    </row>
    <row r="26" spans="1:15" x14ac:dyDescent="0.25">
      <c r="A26" s="18"/>
      <c r="B26" s="18"/>
      <c r="C26" s="18"/>
      <c r="D26" s="18"/>
      <c r="E26" s="18"/>
      <c r="F26" s="18"/>
      <c r="G26" s="18"/>
      <c r="H26" s="18"/>
      <c r="I26" s="18"/>
      <c r="J26" s="18"/>
      <c r="K26" s="18"/>
      <c r="L26" s="18"/>
      <c r="M26" s="18"/>
      <c r="N26" s="18"/>
      <c r="O26" s="18"/>
    </row>
    <row r="27" spans="1:15" x14ac:dyDescent="0.25">
      <c r="A27" s="18"/>
      <c r="B27" s="18"/>
      <c r="C27" s="18"/>
      <c r="D27" s="18"/>
      <c r="E27" s="18"/>
      <c r="F27" s="18"/>
      <c r="G27" s="18"/>
      <c r="H27" s="18"/>
      <c r="I27" s="18"/>
      <c r="J27" s="18"/>
      <c r="K27" s="18"/>
      <c r="L27" s="18"/>
      <c r="M27" s="18"/>
      <c r="N27" s="18"/>
      <c r="O27" s="18"/>
    </row>
    <row r="28" spans="1:15" x14ac:dyDescent="0.25">
      <c r="A28" s="18"/>
      <c r="B28" s="18"/>
      <c r="C28" s="18"/>
      <c r="D28" s="18"/>
      <c r="E28" s="18"/>
      <c r="F28" s="18"/>
      <c r="G28" s="18"/>
      <c r="H28" s="18"/>
      <c r="I28" s="18"/>
      <c r="J28" s="18"/>
      <c r="K28" s="18"/>
      <c r="L28" s="18"/>
      <c r="M28" s="18"/>
      <c r="N28" s="18"/>
      <c r="O28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Results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quesada</dc:creator>
  <cp:lastModifiedBy>daniel quesada</cp:lastModifiedBy>
  <dcterms:created xsi:type="dcterms:W3CDTF">2024-08-10T15:19:48Z</dcterms:created>
  <dcterms:modified xsi:type="dcterms:W3CDTF">2024-08-17T09:45:45Z</dcterms:modified>
</cp:coreProperties>
</file>